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ent\Google Drive\Well Rounded Pursuits\"/>
    </mc:Choice>
  </mc:AlternateContent>
  <xr:revisionPtr revIDLastSave="0" documentId="12_ncr:500000_{ADDD1A14-4506-437A-85B8-2088D32C0175}" xr6:coauthVersionLast="31" xr6:coauthVersionMax="31" xr10:uidLastSave="{00000000-0000-0000-0000-000000000000}"/>
  <workbookProtection workbookAlgorithmName="SHA-512" workbookHashValue="8B4PHfKFCL6YZMuGRQl43jRxFL3BWDcnZ2F5Ji0mJAcL83t14Z+Dq0J0HhXwNIvYHEuep7CxblKE8YHdQCGhIA==" workbookSaltValue="/Jyz9r8g+TaDV9usoxy2nA==" workbookSpinCount="100000" lockStructure="1"/>
  <bookViews>
    <workbookView xWindow="0" yWindow="0" windowWidth="16125" windowHeight="17625" tabRatio="784" activeTab="1" xr2:uid="{00000000-000D-0000-FFFF-FFFF00000000}"/>
  </bookViews>
  <sheets>
    <sheet name="Terms of Use" sheetId="4" r:id="rId1"/>
    <sheet name="Health Plan Comparison" sheetId="3" r:id="rId2"/>
  </sheets>
  <calcPr calcId="162913"/>
</workbook>
</file>

<file path=xl/calcChain.xml><?xml version="1.0" encoding="utf-8"?>
<calcChain xmlns="http://schemas.openxmlformats.org/spreadsheetml/2006/main">
  <c r="D9" i="3" l="1"/>
  <c r="E9" i="3"/>
  <c r="F9" i="3"/>
  <c r="G9" i="3"/>
  <c r="H9" i="3"/>
  <c r="I9" i="3"/>
  <c r="J9" i="3"/>
  <c r="K9" i="3"/>
  <c r="L9" i="3"/>
  <c r="D10" i="3"/>
  <c r="E10" i="3"/>
  <c r="F10" i="3"/>
  <c r="G10" i="3"/>
  <c r="H10" i="3"/>
  <c r="I10" i="3"/>
  <c r="J10" i="3"/>
  <c r="K10" i="3"/>
  <c r="L10" i="3"/>
  <c r="D11" i="3"/>
  <c r="E11" i="3"/>
  <c r="F11" i="3"/>
  <c r="G11" i="3"/>
  <c r="H11" i="3"/>
  <c r="I11" i="3"/>
  <c r="J11" i="3"/>
  <c r="K11" i="3"/>
  <c r="L11" i="3"/>
  <c r="D12" i="3"/>
  <c r="E12" i="3"/>
  <c r="F12" i="3"/>
  <c r="G12" i="3"/>
  <c r="H12" i="3"/>
  <c r="I12" i="3"/>
  <c r="J12" i="3"/>
  <c r="K12" i="3"/>
  <c r="L12" i="3"/>
  <c r="D13" i="3"/>
  <c r="E13" i="3"/>
  <c r="F13" i="3"/>
  <c r="G13" i="3"/>
  <c r="H13" i="3"/>
  <c r="I13" i="3"/>
  <c r="J13" i="3"/>
  <c r="K13" i="3"/>
  <c r="L13" i="3"/>
  <c r="D14" i="3"/>
  <c r="E14" i="3"/>
  <c r="F14" i="3"/>
  <c r="G14" i="3"/>
  <c r="H14" i="3"/>
  <c r="I14" i="3"/>
  <c r="J14" i="3"/>
  <c r="K14" i="3"/>
  <c r="L14" i="3"/>
  <c r="D15" i="3"/>
  <c r="E15" i="3"/>
  <c r="F15" i="3"/>
  <c r="G15" i="3"/>
  <c r="H15" i="3"/>
  <c r="I15" i="3"/>
  <c r="J15" i="3"/>
  <c r="K15" i="3"/>
  <c r="L15" i="3"/>
  <c r="D16" i="3"/>
  <c r="E16" i="3"/>
  <c r="F16" i="3"/>
  <c r="G16" i="3"/>
  <c r="H16" i="3"/>
  <c r="I16" i="3"/>
  <c r="J16" i="3"/>
  <c r="K16" i="3"/>
  <c r="L16" i="3"/>
  <c r="D17" i="3"/>
  <c r="E17" i="3"/>
  <c r="F17" i="3"/>
  <c r="G17" i="3"/>
  <c r="H17" i="3"/>
  <c r="I17" i="3"/>
  <c r="J17" i="3"/>
  <c r="K17" i="3"/>
  <c r="L17" i="3"/>
  <c r="D18" i="3"/>
  <c r="E18" i="3"/>
  <c r="F18" i="3"/>
  <c r="G18" i="3"/>
  <c r="H18" i="3"/>
  <c r="I18" i="3"/>
  <c r="J18" i="3"/>
  <c r="K18" i="3"/>
  <c r="L18" i="3"/>
  <c r="D19" i="3"/>
  <c r="E19" i="3"/>
  <c r="F19" i="3"/>
  <c r="G19" i="3"/>
  <c r="H19" i="3"/>
  <c r="I19" i="3"/>
  <c r="J19" i="3"/>
  <c r="K19" i="3"/>
  <c r="L19" i="3"/>
  <c r="D20" i="3"/>
  <c r="E20" i="3"/>
  <c r="F20" i="3"/>
  <c r="G20" i="3"/>
  <c r="H20" i="3"/>
  <c r="I20" i="3"/>
  <c r="J20" i="3"/>
  <c r="K20" i="3"/>
  <c r="L20" i="3"/>
  <c r="C9" i="3"/>
  <c r="C10" i="3"/>
  <c r="C11" i="3"/>
  <c r="C12" i="3"/>
  <c r="C13" i="3"/>
  <c r="C14" i="3"/>
  <c r="C15" i="3"/>
  <c r="C16" i="3"/>
  <c r="C17" i="3"/>
  <c r="C18" i="3"/>
  <c r="C19" i="3"/>
  <c r="C20" i="3"/>
  <c r="D8" i="3"/>
  <c r="E8" i="3"/>
  <c r="F8" i="3"/>
  <c r="G8" i="3"/>
  <c r="H8" i="3"/>
  <c r="I8" i="3"/>
  <c r="J8" i="3"/>
  <c r="K8" i="3"/>
  <c r="L8" i="3"/>
  <c r="C8" i="3"/>
  <c r="D36" i="3" l="1"/>
  <c r="E36" i="3"/>
  <c r="F36" i="3"/>
  <c r="G36" i="3"/>
  <c r="H36" i="3"/>
  <c r="I36" i="3"/>
  <c r="J36" i="3"/>
  <c r="K36" i="3"/>
  <c r="L36" i="3"/>
  <c r="C36" i="3"/>
  <c r="E7" i="3" l="1"/>
  <c r="F7" i="3"/>
  <c r="G7" i="3"/>
  <c r="H7" i="3"/>
  <c r="I7" i="3"/>
  <c r="J7" i="3"/>
  <c r="K7" i="3"/>
  <c r="L7" i="3"/>
  <c r="E21" i="3"/>
  <c r="F21" i="3"/>
  <c r="G21" i="3"/>
  <c r="H21" i="3"/>
  <c r="I21" i="3"/>
  <c r="J21" i="3"/>
  <c r="K21" i="3"/>
  <c r="L21" i="3"/>
  <c r="D21" i="3"/>
  <c r="A35" i="3"/>
  <c r="B23" i="3"/>
  <c r="B24" i="3"/>
  <c r="B25" i="3"/>
  <c r="B26" i="3"/>
  <c r="B27" i="3"/>
  <c r="B28" i="3"/>
  <c r="B29" i="3"/>
  <c r="B30" i="3"/>
  <c r="B31" i="3"/>
  <c r="B32" i="3"/>
  <c r="B33" i="3"/>
  <c r="B34" i="3"/>
  <c r="B22" i="3"/>
  <c r="D7" i="3"/>
  <c r="C21" i="3"/>
  <c r="C7" i="3"/>
  <c r="I22" i="3" l="1"/>
  <c r="H23" i="3"/>
  <c r="G24" i="3"/>
  <c r="F25" i="3"/>
  <c r="E26" i="3"/>
  <c r="D27" i="3"/>
  <c r="L27" i="3"/>
  <c r="K28" i="3"/>
  <c r="J29" i="3"/>
  <c r="I30" i="3"/>
  <c r="H31" i="3"/>
  <c r="G32" i="3"/>
  <c r="F33" i="3"/>
  <c r="E34" i="3"/>
  <c r="C23" i="3"/>
  <c r="C31" i="3"/>
  <c r="J22" i="3"/>
  <c r="I23" i="3"/>
  <c r="H24" i="3"/>
  <c r="G25" i="3"/>
  <c r="F26" i="3"/>
  <c r="E27" i="3"/>
  <c r="D28" i="3"/>
  <c r="L28" i="3"/>
  <c r="K29" i="3"/>
  <c r="J30" i="3"/>
  <c r="I31" i="3"/>
  <c r="H32" i="3"/>
  <c r="G33" i="3"/>
  <c r="F34" i="3"/>
  <c r="C24" i="3"/>
  <c r="C32" i="3"/>
  <c r="D23" i="3"/>
  <c r="H27" i="3"/>
  <c r="E30" i="3"/>
  <c r="L31" i="3"/>
  <c r="J33" i="3"/>
  <c r="C27" i="3"/>
  <c r="F22" i="3"/>
  <c r="D24" i="3"/>
  <c r="K25" i="3"/>
  <c r="J26" i="3"/>
  <c r="G29" i="3"/>
  <c r="E31" i="3"/>
  <c r="K33" i="3"/>
  <c r="F23" i="3"/>
  <c r="D25" i="3"/>
  <c r="J27" i="3"/>
  <c r="G30" i="3"/>
  <c r="D33" i="3"/>
  <c r="C29" i="3"/>
  <c r="H22" i="3"/>
  <c r="F24" i="3"/>
  <c r="D26" i="3"/>
  <c r="I29" i="3"/>
  <c r="F32" i="3"/>
  <c r="L34" i="3"/>
  <c r="K22" i="3"/>
  <c r="J23" i="3"/>
  <c r="I24" i="3"/>
  <c r="H25" i="3"/>
  <c r="G26" i="3"/>
  <c r="F27" i="3"/>
  <c r="E28" i="3"/>
  <c r="D29" i="3"/>
  <c r="L29" i="3"/>
  <c r="K30" i="3"/>
  <c r="J31" i="3"/>
  <c r="I32" i="3"/>
  <c r="H33" i="3"/>
  <c r="G34" i="3"/>
  <c r="C25" i="3"/>
  <c r="C33" i="3"/>
  <c r="D22" i="3"/>
  <c r="L22" i="3"/>
  <c r="K23" i="3"/>
  <c r="J24" i="3"/>
  <c r="I25" i="3"/>
  <c r="H26" i="3"/>
  <c r="G27" i="3"/>
  <c r="F28" i="3"/>
  <c r="E29" i="3"/>
  <c r="D30" i="3"/>
  <c r="L30" i="3"/>
  <c r="K31" i="3"/>
  <c r="J32" i="3"/>
  <c r="I33" i="3"/>
  <c r="H34" i="3"/>
  <c r="C26" i="3"/>
  <c r="C34" i="3"/>
  <c r="E22" i="3"/>
  <c r="L23" i="3"/>
  <c r="K24" i="3"/>
  <c r="J25" i="3"/>
  <c r="I26" i="3"/>
  <c r="G28" i="3"/>
  <c r="F29" i="3"/>
  <c r="K32" i="3"/>
  <c r="I34" i="3"/>
  <c r="C22" i="3"/>
  <c r="L24" i="3"/>
  <c r="I27" i="3"/>
  <c r="F30" i="3"/>
  <c r="D32" i="3"/>
  <c r="J34" i="3"/>
  <c r="L25" i="3"/>
  <c r="H29" i="3"/>
  <c r="E32" i="3"/>
  <c r="K34" i="3"/>
  <c r="E25" i="3"/>
  <c r="K27" i="3"/>
  <c r="H30" i="3"/>
  <c r="E33" i="3"/>
  <c r="C30" i="3"/>
  <c r="D31" i="3"/>
  <c r="E23" i="3"/>
  <c r="H28" i="3"/>
  <c r="L32" i="3"/>
  <c r="C28" i="3"/>
  <c r="G22" i="3"/>
  <c r="E24" i="3"/>
  <c r="K26" i="3"/>
  <c r="I28" i="3"/>
  <c r="F31" i="3"/>
  <c r="L33" i="3"/>
  <c r="G23" i="3"/>
  <c r="L26" i="3"/>
  <c r="J28" i="3"/>
  <c r="G31" i="3"/>
  <c r="D34" i="3"/>
  <c r="G35" i="3" l="1"/>
  <c r="G38" i="3" s="1"/>
  <c r="H35" i="3"/>
  <c r="H38" i="3" s="1"/>
  <c r="I35" i="3"/>
  <c r="I38" i="3" s="1"/>
  <c r="L35" i="3"/>
  <c r="L38" i="3" s="1"/>
  <c r="F35" i="3"/>
  <c r="F38" i="3" s="1"/>
  <c r="E35" i="3"/>
  <c r="E38" i="3" s="1"/>
  <c r="J35" i="3"/>
  <c r="J38" i="3" s="1"/>
  <c r="C35" i="3"/>
  <c r="C38" i="3" s="1"/>
  <c r="D35" i="3"/>
  <c r="D38" i="3" s="1"/>
  <c r="K35" i="3"/>
  <c r="K3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Erin Elkins</author>
    <author>Brent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healthplanreport.com:</t>
        </r>
        <r>
          <rPr>
            <sz val="9"/>
            <color indexed="81"/>
            <rFont val="Tahoma"/>
            <family val="2"/>
          </rPr>
          <t xml:space="preserve">
Enter/Update items in blue-shaded cells</t>
        </r>
      </text>
    </comment>
    <comment ref="L1" authorId="1" shapeId="0" xr:uid="{3893CEA8-8673-42A7-912F-0063957D0D5B}">
      <text>
        <r>
          <rPr>
            <b/>
            <sz val="9"/>
            <color indexed="81"/>
            <rFont val="Tahoma"/>
            <family val="2"/>
          </rPr>
          <t>healthplanreport.com:</t>
        </r>
        <r>
          <rPr>
            <sz val="9"/>
            <color indexed="81"/>
            <rFont val="Tahoma"/>
            <family val="2"/>
          </rPr>
          <t xml:space="preserve">
Hide columns you do not need to compare, for example $0 premium plans</t>
        </r>
      </text>
    </comment>
    <comment ref="A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healthplanreport.com:
</t>
        </r>
        <r>
          <rPr>
            <sz val="9"/>
            <color indexed="81"/>
            <rFont val="Tahoma"/>
            <family val="2"/>
          </rPr>
          <t>These are estimates of expected medical expense per year including premiums</t>
        </r>
      </text>
    </comment>
    <comment ref="A2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healthplanreport.com:</t>
        </r>
        <r>
          <rPr>
            <sz val="9"/>
            <color indexed="81"/>
            <rFont val="Tahoma"/>
            <family val="2"/>
          </rPr>
          <t xml:space="preserve">
What are the odds that you'll meet these expected medical expenses in the year?</t>
        </r>
      </text>
    </comment>
    <comment ref="A3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healthplanreport.com:</t>
        </r>
        <r>
          <rPr>
            <sz val="9"/>
            <color indexed="81"/>
            <rFont val="Tahoma"/>
            <family val="2"/>
          </rPr>
          <t xml:space="preserve">
This value needs to add up to 100%</t>
        </r>
      </text>
    </comment>
  </commentList>
</comments>
</file>

<file path=xl/sharedStrings.xml><?xml version="1.0" encoding="utf-8"?>
<sst xmlns="http://schemas.openxmlformats.org/spreadsheetml/2006/main" count="34" uniqueCount="24">
  <si>
    <t>Deductible</t>
  </si>
  <si>
    <t>Co-insurance</t>
  </si>
  <si>
    <t>Monthly Premium</t>
  </si>
  <si>
    <t>Annual Med Expense</t>
  </si>
  <si>
    <t>% chance</t>
  </si>
  <si>
    <t>Plan 1</t>
  </si>
  <si>
    <t>Plan 2</t>
  </si>
  <si>
    <t>Plan 3</t>
  </si>
  <si>
    <t>Plan 4</t>
  </si>
  <si>
    <t>Plan 5</t>
  </si>
  <si>
    <t>Plan 6</t>
  </si>
  <si>
    <t>Plan 7</t>
  </si>
  <si>
    <t>Plan 8</t>
  </si>
  <si>
    <t>Plan 9</t>
  </si>
  <si>
    <t>Plan 10</t>
  </si>
  <si>
    <t>The use of this spreadsheet is for personal use for individuals seeking to compare health insurance</t>
  </si>
  <si>
    <t>Heath Plan Report is not making recommendations nor giving advice</t>
  </si>
  <si>
    <t>You, the user, are ultimately responsible for choosing a plan that suits your needs best</t>
  </si>
  <si>
    <t>Expected Med Expense</t>
  </si>
  <si>
    <t>Premium</t>
  </si>
  <si>
    <t>Total Expected Medical Expense</t>
  </si>
  <si>
    <t>HSA Eligible</t>
  </si>
  <si>
    <t>No</t>
  </si>
  <si>
    <t>Out-of-Pocket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</si>
</sst>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8" x14ac:knownFonts="1">
    <font>
      <sz val="11"/>
      <color theme="1"/>
      <name val="Calibri"/>
      <family val="2"/>
      <scheme val="minor"/>
    </font>
    <font>
      <sz val="12.1"/>
      <color theme="1"/>
      <name val="Arial"/>
      <family val="2"/>
    </font>
    <font>
      <b/>
      <sz val="12.1"/>
      <color rgb="FF000000"/>
      <name val="Calibri"/>
      <family val="2"/>
    </font>
    <font>
      <sz val="12.1"/>
      <color rgb="FF000000"/>
      <name val="Calibri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3" xfId="0" applyFont="1" applyFill="1" applyBorder="1" applyAlignment="1" applyProtection="1">
      <alignment vertical="center" wrapText="1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6" fontId="3" fillId="0" borderId="2" xfId="0" applyNumberFormat="1" applyFont="1" applyFill="1" applyBorder="1" applyAlignment="1" applyProtection="1">
      <alignment horizontal="right" vertical="center"/>
      <protection hidden="1"/>
    </xf>
    <xf numFmtId="6" fontId="3" fillId="0" borderId="3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9" fontId="3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6" fontId="3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6" fontId="3" fillId="2" borderId="0" xfId="0" applyNumberFormat="1" applyFont="1" applyFill="1" applyBorder="1" applyAlignment="1" applyProtection="1">
      <alignment horizontal="right"/>
      <protection locked="0" hidden="1"/>
    </xf>
    <xf numFmtId="9" fontId="3" fillId="2" borderId="0" xfId="0" applyNumberFormat="1" applyFont="1" applyFill="1" applyBorder="1" applyAlignment="1" applyProtection="1">
      <alignment horizontal="right"/>
      <protection locked="0" hidden="1"/>
    </xf>
    <xf numFmtId="6" fontId="3" fillId="2" borderId="2" xfId="0" applyNumberFormat="1" applyFont="1" applyFill="1" applyBorder="1" applyAlignment="1" applyProtection="1">
      <alignment horizontal="right" vertical="center"/>
      <protection locked="0" hidden="1"/>
    </xf>
    <xf numFmtId="9" fontId="3" fillId="2" borderId="0" xfId="0" applyNumberFormat="1" applyFont="1" applyFill="1" applyBorder="1" applyAlignment="1" applyProtection="1">
      <alignment horizontal="right" vertical="center"/>
      <protection locked="0" hidden="1"/>
    </xf>
    <xf numFmtId="9" fontId="3" fillId="2" borderId="1" xfId="0" applyNumberFormat="1" applyFont="1" applyFill="1" applyBorder="1" applyAlignment="1" applyProtection="1">
      <alignment horizontal="right" vertical="center"/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ill="1" applyBorder="1" applyAlignment="1" applyProtection="1">
      <alignment vertical="center"/>
      <protection hidden="1"/>
    </xf>
    <xf numFmtId="6" fontId="3" fillId="0" borderId="6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1" fillId="0" borderId="1" xfId="0" applyFont="1" applyFill="1" applyBorder="1" applyAlignment="1" applyProtection="1">
      <alignment vertical="center" wrapText="1"/>
      <protection hidden="1"/>
    </xf>
    <xf numFmtId="6" fontId="3" fillId="2" borderId="1" xfId="0" applyNumberFormat="1" applyFont="1" applyFill="1" applyBorder="1" applyAlignment="1" applyProtection="1">
      <alignment horizontal="right"/>
      <protection locked="0" hidden="1"/>
    </xf>
    <xf numFmtId="0" fontId="0" fillId="0" borderId="1" xfId="0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/>
  </sheetViews>
  <sheetFormatPr defaultRowHeight="15" x14ac:dyDescent="0.25"/>
  <cols>
    <col min="1" max="16384" width="9.140625" style="13"/>
  </cols>
  <sheetData>
    <row r="1" spans="1:1" x14ac:dyDescent="0.25">
      <c r="A1" s="13" t="s">
        <v>15</v>
      </c>
    </row>
    <row r="2" spans="1:1" x14ac:dyDescent="0.25">
      <c r="A2" s="13" t="s">
        <v>16</v>
      </c>
    </row>
    <row r="3" spans="1:1" x14ac:dyDescent="0.25">
      <c r="A3" s="13" t="s">
        <v>17</v>
      </c>
    </row>
  </sheetData>
  <sheetProtection algorithmName="SHA-512" hashValue="DdNv9aeUw0IimMMbaSYUdbqECMR9dM4BB8j0/5xVUONACDO/qLYIYIioXWFu3DMAyWbVg0gCmWCeVBxLENxbJg==" saltValue="sDJcIKUi61d3JbBERMdMk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L39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" sqref="C1"/>
    </sheetView>
  </sheetViews>
  <sheetFormatPr defaultRowHeight="15" x14ac:dyDescent="0.25"/>
  <cols>
    <col min="1" max="1" width="22.5703125" style="12" customWidth="1"/>
    <col min="2" max="2" width="21.85546875" style="12" bestFit="1" customWidth="1"/>
    <col min="3" max="3" width="20.5703125" style="12" customWidth="1"/>
    <col min="4" max="12" width="20.7109375" style="12" customWidth="1"/>
    <col min="13" max="16384" width="9.140625" style="12"/>
  </cols>
  <sheetData>
    <row r="1" spans="1:12" ht="50.25" customHeight="1" x14ac:dyDescent="0.25">
      <c r="A1" s="1"/>
      <c r="B1" s="2"/>
      <c r="C1" s="19" t="s">
        <v>5</v>
      </c>
      <c r="D1" s="20" t="s">
        <v>6</v>
      </c>
      <c r="E1" s="20" t="s">
        <v>7</v>
      </c>
      <c r="F1" s="20" t="s">
        <v>8</v>
      </c>
      <c r="G1" s="20" t="s">
        <v>9</v>
      </c>
      <c r="H1" s="20" t="s">
        <v>10</v>
      </c>
      <c r="I1" s="20" t="s">
        <v>11</v>
      </c>
      <c r="J1" s="20" t="s">
        <v>12</v>
      </c>
      <c r="K1" s="20" t="s">
        <v>13</v>
      </c>
      <c r="L1" s="20" t="s">
        <v>14</v>
      </c>
    </row>
    <row r="2" spans="1:12" ht="15.75" x14ac:dyDescent="0.25">
      <c r="A2" s="1"/>
      <c r="B2" s="10" t="s">
        <v>2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</row>
    <row r="3" spans="1:12" ht="15.75" x14ac:dyDescent="0.25">
      <c r="A3" s="1"/>
      <c r="B3" s="3" t="s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</row>
    <row r="4" spans="1:12" ht="15.75" x14ac:dyDescent="0.25">
      <c r="A4" s="1"/>
      <c r="B4" s="3" t="s">
        <v>1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</row>
    <row r="5" spans="1:12" ht="15.75" x14ac:dyDescent="0.25">
      <c r="A5" s="1"/>
      <c r="B5" s="3" t="s">
        <v>23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</row>
    <row r="6" spans="1:12" s="27" customFormat="1" ht="15.75" x14ac:dyDescent="0.25">
      <c r="A6" s="25"/>
      <c r="B6" s="4" t="s">
        <v>21</v>
      </c>
      <c r="C6" s="26" t="s">
        <v>22</v>
      </c>
      <c r="D6" s="26" t="s">
        <v>22</v>
      </c>
      <c r="E6" s="26" t="s">
        <v>22</v>
      </c>
      <c r="F6" s="26" t="s">
        <v>22</v>
      </c>
      <c r="G6" s="26" t="s">
        <v>22</v>
      </c>
      <c r="H6" s="26" t="s">
        <v>22</v>
      </c>
      <c r="I6" s="26" t="s">
        <v>22</v>
      </c>
      <c r="J6" s="26" t="s">
        <v>22</v>
      </c>
      <c r="K6" s="26" t="s">
        <v>22</v>
      </c>
      <c r="L6" s="26" t="s">
        <v>22</v>
      </c>
    </row>
    <row r="7" spans="1:12" ht="50.25" customHeight="1" x14ac:dyDescent="0.25">
      <c r="B7" s="4" t="s">
        <v>3</v>
      </c>
      <c r="C7" s="21" t="str">
        <f t="shared" ref="C7:L7" si="0">C1</f>
        <v>Plan 1</v>
      </c>
      <c r="D7" s="21" t="str">
        <f t="shared" si="0"/>
        <v>Plan 2</v>
      </c>
      <c r="E7" s="21" t="str">
        <f t="shared" si="0"/>
        <v>Plan 3</v>
      </c>
      <c r="F7" s="21" t="str">
        <f t="shared" si="0"/>
        <v>Plan 4</v>
      </c>
      <c r="G7" s="21" t="str">
        <f t="shared" si="0"/>
        <v>Plan 5</v>
      </c>
      <c r="H7" s="21" t="str">
        <f t="shared" si="0"/>
        <v>Plan 6</v>
      </c>
      <c r="I7" s="21" t="str">
        <f t="shared" si="0"/>
        <v>Plan 7</v>
      </c>
      <c r="J7" s="21" t="str">
        <f t="shared" si="0"/>
        <v>Plan 8</v>
      </c>
      <c r="K7" s="21" t="str">
        <f t="shared" si="0"/>
        <v>Plan 9</v>
      </c>
      <c r="L7" s="21" t="str">
        <f t="shared" si="0"/>
        <v>Plan 10</v>
      </c>
    </row>
    <row r="8" spans="1:12" ht="15.75" x14ac:dyDescent="0.25">
      <c r="A8" s="1"/>
      <c r="B8" s="16">
        <v>0</v>
      </c>
      <c r="C8" s="11">
        <f>IF(C$6="Yes",(((IF((($B8-C$3)*C$4)&lt;=C$5,(IF($B8&gt;=C$3,(($B8-C$3)*C$4)+C$3+(C$2*12),$B8+(C$2*12))),C$5+(C$2*12)+C$3))-(C$2*12))*0.8)+(C$2*12),IF((($B8-C$3)*C$4)&lt;=C$5,(IF($B8&gt;=C$3,(($B8-C$3)*C$4)+C$3+(C$2*12),$B8+(C$2*12))),C$5+(C$2*12)+C$3))</f>
        <v>0</v>
      </c>
      <c r="D8" s="11">
        <f t="shared" ref="D8:L8" si="1">IF(D$6="Yes",(((IF((($B8-D$3)*D$4)&lt;=D$5,(IF($B8&gt;=D$3,(($B8-D$3)*D$4)+D$3+(D$2*12),$B8+(D$2*12))),D$5+(D$2*12)+D$3))-(D$2*12))*0.8)+(D$2*12),IF((($B8-D$3)*D$4)&lt;=D$5,(IF($B8&gt;=D$3,(($B8-D$3)*D$4)+D$3+(D$2*12),$B8+(D$2*12))),D$5+(D$2*12)+D$3))</f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</row>
    <row r="9" spans="1:12" ht="15.75" x14ac:dyDescent="0.25">
      <c r="A9" s="1"/>
      <c r="B9" s="16">
        <v>1000</v>
      </c>
      <c r="C9" s="11">
        <f t="shared" ref="C9:L20" si="2">IF(C$6="Yes",(((IF((($B9-C$3)*C$4)&lt;=C$5,(IF($B9&gt;=C$3,(($B9-C$3)*C$4)+C$3+(C$2*12),$B9+(C$2*12))),C$5+(C$2*12)+C$3))-(C$2*12))*0.8)+(C$2*12),IF((($B9-C$3)*C$4)&lt;=C$5,(IF($B9&gt;=C$3,(($B9-C$3)*C$4)+C$3+(C$2*12),$B9+(C$2*12))),C$5+(C$2*12)+C$3))</f>
        <v>0</v>
      </c>
      <c r="D9" s="11">
        <f t="shared" si="2"/>
        <v>0</v>
      </c>
      <c r="E9" s="11">
        <f t="shared" si="2"/>
        <v>0</v>
      </c>
      <c r="F9" s="11">
        <f t="shared" si="2"/>
        <v>0</v>
      </c>
      <c r="G9" s="11">
        <f t="shared" si="2"/>
        <v>0</v>
      </c>
      <c r="H9" s="11">
        <f t="shared" si="2"/>
        <v>0</v>
      </c>
      <c r="I9" s="11">
        <f t="shared" si="2"/>
        <v>0</v>
      </c>
      <c r="J9" s="11">
        <f t="shared" si="2"/>
        <v>0</v>
      </c>
      <c r="K9" s="11">
        <f t="shared" si="2"/>
        <v>0</v>
      </c>
      <c r="L9" s="11">
        <f t="shared" si="2"/>
        <v>0</v>
      </c>
    </row>
    <row r="10" spans="1:12" ht="15.75" x14ac:dyDescent="0.25">
      <c r="A10" s="1"/>
      <c r="B10" s="16">
        <v>3000</v>
      </c>
      <c r="C10" s="11">
        <f t="shared" si="2"/>
        <v>0</v>
      </c>
      <c r="D10" s="11">
        <f t="shared" si="2"/>
        <v>0</v>
      </c>
      <c r="E10" s="11">
        <f t="shared" si="2"/>
        <v>0</v>
      </c>
      <c r="F10" s="11">
        <f t="shared" si="2"/>
        <v>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f t="shared" si="2"/>
        <v>0</v>
      </c>
    </row>
    <row r="11" spans="1:12" ht="15.75" x14ac:dyDescent="0.25">
      <c r="A11" s="1"/>
      <c r="B11" s="16">
        <v>5000</v>
      </c>
      <c r="C11" s="11">
        <f t="shared" si="2"/>
        <v>0</v>
      </c>
      <c r="D11" s="11">
        <f t="shared" si="2"/>
        <v>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</row>
    <row r="12" spans="1:12" ht="15.75" x14ac:dyDescent="0.25">
      <c r="A12" s="1"/>
      <c r="B12" s="16">
        <v>7500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 t="shared" si="2"/>
        <v>0</v>
      </c>
    </row>
    <row r="13" spans="1:12" ht="15.75" x14ac:dyDescent="0.25">
      <c r="A13" s="1"/>
      <c r="B13" s="16">
        <v>10000</v>
      </c>
      <c r="C13" s="11">
        <f t="shared" si="2"/>
        <v>0</v>
      </c>
      <c r="D13" s="11">
        <f t="shared" si="2"/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</row>
    <row r="14" spans="1:12" ht="15.75" x14ac:dyDescent="0.25">
      <c r="A14" s="1"/>
      <c r="B14" s="16">
        <v>12500</v>
      </c>
      <c r="C14" s="11">
        <f t="shared" si="2"/>
        <v>0</v>
      </c>
      <c r="D14" s="11">
        <f t="shared" si="2"/>
        <v>0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</row>
    <row r="15" spans="1:12" ht="15.75" x14ac:dyDescent="0.25">
      <c r="A15" s="1"/>
      <c r="B15" s="16">
        <v>15000</v>
      </c>
      <c r="C15" s="11">
        <f t="shared" si="2"/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1:12" ht="15.75" x14ac:dyDescent="0.25">
      <c r="A16" s="1"/>
      <c r="B16" s="16">
        <v>20000</v>
      </c>
      <c r="C16" s="11">
        <f t="shared" si="2"/>
        <v>0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15.75" x14ac:dyDescent="0.25">
      <c r="A17" s="1"/>
      <c r="B17" s="16">
        <v>25000</v>
      </c>
      <c r="C17" s="11">
        <f t="shared" si="2"/>
        <v>0</v>
      </c>
      <c r="D17" s="11">
        <f t="shared" si="2"/>
        <v>0</v>
      </c>
      <c r="E17" s="11">
        <f t="shared" si="2"/>
        <v>0</v>
      </c>
      <c r="F17" s="11">
        <f t="shared" si="2"/>
        <v>0</v>
      </c>
      <c r="G17" s="11">
        <f t="shared" si="2"/>
        <v>0</v>
      </c>
      <c r="H17" s="11">
        <f t="shared" si="2"/>
        <v>0</v>
      </c>
      <c r="I17" s="11">
        <f t="shared" si="2"/>
        <v>0</v>
      </c>
      <c r="J17" s="11">
        <f t="shared" si="2"/>
        <v>0</v>
      </c>
      <c r="K17" s="11">
        <f t="shared" si="2"/>
        <v>0</v>
      </c>
      <c r="L17" s="11">
        <f t="shared" si="2"/>
        <v>0</v>
      </c>
    </row>
    <row r="18" spans="1:12" ht="15.75" x14ac:dyDescent="0.25">
      <c r="A18" s="1"/>
      <c r="B18" s="16">
        <v>35000</v>
      </c>
      <c r="C18" s="11">
        <f t="shared" si="2"/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</row>
    <row r="19" spans="1:12" ht="15.75" x14ac:dyDescent="0.25">
      <c r="A19" s="1"/>
      <c r="B19" s="16">
        <v>50000</v>
      </c>
      <c r="C19" s="11">
        <f t="shared" si="2"/>
        <v>0</v>
      </c>
      <c r="D19" s="11">
        <f t="shared" si="2"/>
        <v>0</v>
      </c>
      <c r="E19" s="11">
        <f t="shared" si="2"/>
        <v>0</v>
      </c>
      <c r="F19" s="11">
        <f t="shared" si="2"/>
        <v>0</v>
      </c>
      <c r="G19" s="11">
        <f t="shared" si="2"/>
        <v>0</v>
      </c>
      <c r="H19" s="11">
        <f t="shared" si="2"/>
        <v>0</v>
      </c>
      <c r="I19" s="11">
        <f t="shared" si="2"/>
        <v>0</v>
      </c>
      <c r="J19" s="11">
        <f t="shared" si="2"/>
        <v>0</v>
      </c>
      <c r="K19" s="11">
        <f t="shared" si="2"/>
        <v>0</v>
      </c>
      <c r="L19" s="11">
        <f t="shared" si="2"/>
        <v>0</v>
      </c>
    </row>
    <row r="20" spans="1:12" ht="15.75" x14ac:dyDescent="0.25">
      <c r="A20" s="1"/>
      <c r="B20" s="16">
        <v>100000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11">
        <f t="shared" si="2"/>
        <v>0</v>
      </c>
      <c r="H20" s="11">
        <f t="shared" si="2"/>
        <v>0</v>
      </c>
      <c r="I20" s="11">
        <f t="shared" si="2"/>
        <v>0</v>
      </c>
      <c r="J20" s="11">
        <f t="shared" si="2"/>
        <v>0</v>
      </c>
      <c r="K20" s="11">
        <f t="shared" si="2"/>
        <v>0</v>
      </c>
      <c r="L20" s="11">
        <f t="shared" si="2"/>
        <v>0</v>
      </c>
    </row>
    <row r="21" spans="1:12" ht="50.25" customHeight="1" x14ac:dyDescent="0.25">
      <c r="A21" s="5" t="s">
        <v>4</v>
      </c>
      <c r="B21" s="4" t="s">
        <v>3</v>
      </c>
      <c r="C21" s="21" t="str">
        <f t="shared" ref="C21:L21" si="3">C1</f>
        <v>Plan 1</v>
      </c>
      <c r="D21" s="21" t="str">
        <f t="shared" si="3"/>
        <v>Plan 2</v>
      </c>
      <c r="E21" s="21" t="str">
        <f t="shared" si="3"/>
        <v>Plan 3</v>
      </c>
      <c r="F21" s="21" t="str">
        <f t="shared" si="3"/>
        <v>Plan 4</v>
      </c>
      <c r="G21" s="21" t="str">
        <f t="shared" si="3"/>
        <v>Plan 5</v>
      </c>
      <c r="H21" s="21" t="str">
        <f t="shared" si="3"/>
        <v>Plan 6</v>
      </c>
      <c r="I21" s="21" t="str">
        <f t="shared" si="3"/>
        <v>Plan 7</v>
      </c>
      <c r="J21" s="21" t="str">
        <f t="shared" si="3"/>
        <v>Plan 8</v>
      </c>
      <c r="K21" s="21" t="str">
        <f t="shared" si="3"/>
        <v>Plan 9</v>
      </c>
      <c r="L21" s="21" t="str">
        <f t="shared" si="3"/>
        <v>Plan 10</v>
      </c>
    </row>
    <row r="22" spans="1:12" ht="15.75" x14ac:dyDescent="0.25">
      <c r="A22" s="17">
        <v>0</v>
      </c>
      <c r="B22" s="6">
        <f t="shared" ref="B22:B34" si="4">B8</f>
        <v>0</v>
      </c>
      <c r="C22" s="11">
        <f t="shared" ref="C22:C34" si="5">IF($A$35="100%",$A22*(C8-(C$2*12)),"Update %'s = 100%")</f>
        <v>0</v>
      </c>
      <c r="D22" s="11">
        <f t="shared" ref="D22:L22" si="6">IF($A$35="100%",$A22*(D8-(D$2*12)),"Update %'s = 100%")</f>
        <v>0</v>
      </c>
      <c r="E22" s="11">
        <f t="shared" si="6"/>
        <v>0</v>
      </c>
      <c r="F22" s="11">
        <f t="shared" si="6"/>
        <v>0</v>
      </c>
      <c r="G22" s="11">
        <f t="shared" si="6"/>
        <v>0</v>
      </c>
      <c r="H22" s="11">
        <f t="shared" si="6"/>
        <v>0</v>
      </c>
      <c r="I22" s="11">
        <f t="shared" si="6"/>
        <v>0</v>
      </c>
      <c r="J22" s="11">
        <f t="shared" si="6"/>
        <v>0</v>
      </c>
      <c r="K22" s="11">
        <f t="shared" si="6"/>
        <v>0</v>
      </c>
      <c r="L22" s="11">
        <f t="shared" si="6"/>
        <v>0</v>
      </c>
    </row>
    <row r="23" spans="1:12" ht="15.75" x14ac:dyDescent="0.25">
      <c r="A23" s="17">
        <v>0.5</v>
      </c>
      <c r="B23" s="6">
        <f t="shared" si="4"/>
        <v>1000</v>
      </c>
      <c r="C23" s="11">
        <f t="shared" si="5"/>
        <v>0</v>
      </c>
      <c r="D23" s="11">
        <f t="shared" ref="D23:L23" si="7">IF($A$35="100%",$A23*(D9-(D$2*12)),"Update %'s = 100%")</f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  <c r="H23" s="11">
        <f t="shared" si="7"/>
        <v>0</v>
      </c>
      <c r="I23" s="11">
        <f t="shared" si="7"/>
        <v>0</v>
      </c>
      <c r="J23" s="11">
        <f t="shared" si="7"/>
        <v>0</v>
      </c>
      <c r="K23" s="11">
        <f t="shared" si="7"/>
        <v>0</v>
      </c>
      <c r="L23" s="11">
        <f t="shared" si="7"/>
        <v>0</v>
      </c>
    </row>
    <row r="24" spans="1:12" ht="15.75" x14ac:dyDescent="0.25">
      <c r="A24" s="17">
        <v>0.4</v>
      </c>
      <c r="B24" s="6">
        <f t="shared" si="4"/>
        <v>3000</v>
      </c>
      <c r="C24" s="11">
        <f t="shared" si="5"/>
        <v>0</v>
      </c>
      <c r="D24" s="11">
        <f t="shared" ref="D24:L24" si="8">IF($A$35="100%",$A24*(D10-(D$2*12)),"Update %'s = 100%")</f>
        <v>0</v>
      </c>
      <c r="E24" s="11">
        <f t="shared" si="8"/>
        <v>0</v>
      </c>
      <c r="F24" s="11">
        <f t="shared" si="8"/>
        <v>0</v>
      </c>
      <c r="G24" s="11">
        <f t="shared" si="8"/>
        <v>0</v>
      </c>
      <c r="H24" s="11">
        <f t="shared" si="8"/>
        <v>0</v>
      </c>
      <c r="I24" s="11">
        <f t="shared" si="8"/>
        <v>0</v>
      </c>
      <c r="J24" s="11">
        <f t="shared" si="8"/>
        <v>0</v>
      </c>
      <c r="K24" s="11">
        <f t="shared" si="8"/>
        <v>0</v>
      </c>
      <c r="L24" s="11">
        <f t="shared" si="8"/>
        <v>0</v>
      </c>
    </row>
    <row r="25" spans="1:12" ht="15.75" x14ac:dyDescent="0.25">
      <c r="A25" s="17">
        <v>0</v>
      </c>
      <c r="B25" s="6">
        <f t="shared" si="4"/>
        <v>5000</v>
      </c>
      <c r="C25" s="11">
        <f t="shared" si="5"/>
        <v>0</v>
      </c>
      <c r="D25" s="11">
        <f t="shared" ref="D25:L25" si="9">IF($A$35="100%",$A25*(D11-(D$2*12)),"Update %'s = 100%")</f>
        <v>0</v>
      </c>
      <c r="E25" s="11">
        <f t="shared" si="9"/>
        <v>0</v>
      </c>
      <c r="F25" s="11">
        <f t="shared" si="9"/>
        <v>0</v>
      </c>
      <c r="G25" s="11">
        <f t="shared" si="9"/>
        <v>0</v>
      </c>
      <c r="H25" s="11">
        <f t="shared" si="9"/>
        <v>0</v>
      </c>
      <c r="I25" s="11">
        <f t="shared" si="9"/>
        <v>0</v>
      </c>
      <c r="J25" s="11">
        <f t="shared" si="9"/>
        <v>0</v>
      </c>
      <c r="K25" s="11">
        <f t="shared" si="9"/>
        <v>0</v>
      </c>
      <c r="L25" s="11">
        <f t="shared" si="9"/>
        <v>0</v>
      </c>
    </row>
    <row r="26" spans="1:12" ht="15.75" x14ac:dyDescent="0.25">
      <c r="A26" s="17">
        <v>0</v>
      </c>
      <c r="B26" s="6">
        <f t="shared" si="4"/>
        <v>7500</v>
      </c>
      <c r="C26" s="11">
        <f t="shared" si="5"/>
        <v>0</v>
      </c>
      <c r="D26" s="11">
        <f t="shared" ref="D26:L26" si="10">IF($A$35="100%",$A26*(D12-(D$2*12)),"Update %'s = 100%")</f>
        <v>0</v>
      </c>
      <c r="E26" s="11">
        <f t="shared" si="10"/>
        <v>0</v>
      </c>
      <c r="F26" s="11">
        <f t="shared" si="10"/>
        <v>0</v>
      </c>
      <c r="G26" s="11">
        <f t="shared" si="10"/>
        <v>0</v>
      </c>
      <c r="H26" s="11">
        <f t="shared" si="10"/>
        <v>0</v>
      </c>
      <c r="I26" s="11">
        <f t="shared" si="10"/>
        <v>0</v>
      </c>
      <c r="J26" s="11">
        <f t="shared" si="10"/>
        <v>0</v>
      </c>
      <c r="K26" s="11">
        <f t="shared" si="10"/>
        <v>0</v>
      </c>
      <c r="L26" s="11">
        <f t="shared" si="10"/>
        <v>0</v>
      </c>
    </row>
    <row r="27" spans="1:12" ht="15.75" x14ac:dyDescent="0.25">
      <c r="A27" s="17">
        <v>0</v>
      </c>
      <c r="B27" s="6">
        <f t="shared" si="4"/>
        <v>10000</v>
      </c>
      <c r="C27" s="11">
        <f t="shared" si="5"/>
        <v>0</v>
      </c>
      <c r="D27" s="11">
        <f t="shared" ref="D27:L27" si="11">IF($A$35="100%",$A27*(D13-(D$2*12)),"Update %'s = 100%")</f>
        <v>0</v>
      </c>
      <c r="E27" s="11">
        <f t="shared" si="11"/>
        <v>0</v>
      </c>
      <c r="F27" s="11">
        <f t="shared" si="11"/>
        <v>0</v>
      </c>
      <c r="G27" s="11">
        <f t="shared" si="11"/>
        <v>0</v>
      </c>
      <c r="H27" s="11">
        <f t="shared" si="11"/>
        <v>0</v>
      </c>
      <c r="I27" s="11">
        <f t="shared" si="11"/>
        <v>0</v>
      </c>
      <c r="J27" s="11">
        <f t="shared" si="11"/>
        <v>0</v>
      </c>
      <c r="K27" s="11">
        <f t="shared" si="11"/>
        <v>0</v>
      </c>
      <c r="L27" s="11">
        <f t="shared" si="11"/>
        <v>0</v>
      </c>
    </row>
    <row r="28" spans="1:12" ht="15.75" x14ac:dyDescent="0.25">
      <c r="A28" s="17">
        <v>0</v>
      </c>
      <c r="B28" s="6">
        <f t="shared" si="4"/>
        <v>12500</v>
      </c>
      <c r="C28" s="11">
        <f t="shared" si="5"/>
        <v>0</v>
      </c>
      <c r="D28" s="11">
        <f t="shared" ref="D28:L28" si="12">IF($A$35="100%",$A28*(D14-(D$2*12)),"Update %'s = 100%")</f>
        <v>0</v>
      </c>
      <c r="E28" s="11">
        <f t="shared" si="12"/>
        <v>0</v>
      </c>
      <c r="F28" s="11">
        <f t="shared" si="12"/>
        <v>0</v>
      </c>
      <c r="G28" s="11">
        <f t="shared" si="12"/>
        <v>0</v>
      </c>
      <c r="H28" s="11">
        <f t="shared" si="12"/>
        <v>0</v>
      </c>
      <c r="I28" s="11">
        <f t="shared" si="12"/>
        <v>0</v>
      </c>
      <c r="J28" s="11">
        <f t="shared" si="12"/>
        <v>0</v>
      </c>
      <c r="K28" s="11">
        <f t="shared" si="12"/>
        <v>0</v>
      </c>
      <c r="L28" s="11">
        <f t="shared" si="12"/>
        <v>0</v>
      </c>
    </row>
    <row r="29" spans="1:12" ht="15.75" x14ac:dyDescent="0.25">
      <c r="A29" s="17">
        <v>0</v>
      </c>
      <c r="B29" s="6">
        <f t="shared" si="4"/>
        <v>15000</v>
      </c>
      <c r="C29" s="11">
        <f t="shared" si="5"/>
        <v>0</v>
      </c>
      <c r="D29" s="11">
        <f t="shared" ref="D29:L29" si="13">IF($A$35="100%",$A29*(D15-(D$2*12)),"Update %'s = 100%")</f>
        <v>0</v>
      </c>
      <c r="E29" s="11">
        <f t="shared" si="13"/>
        <v>0</v>
      </c>
      <c r="F29" s="11">
        <f t="shared" si="13"/>
        <v>0</v>
      </c>
      <c r="G29" s="11">
        <f t="shared" si="13"/>
        <v>0</v>
      </c>
      <c r="H29" s="11">
        <f t="shared" si="13"/>
        <v>0</v>
      </c>
      <c r="I29" s="11">
        <f t="shared" si="13"/>
        <v>0</v>
      </c>
      <c r="J29" s="11">
        <f t="shared" si="13"/>
        <v>0</v>
      </c>
      <c r="K29" s="11">
        <f t="shared" si="13"/>
        <v>0</v>
      </c>
      <c r="L29" s="11">
        <f t="shared" si="13"/>
        <v>0</v>
      </c>
    </row>
    <row r="30" spans="1:12" ht="15.75" x14ac:dyDescent="0.25">
      <c r="A30" s="17">
        <v>0</v>
      </c>
      <c r="B30" s="6">
        <f t="shared" si="4"/>
        <v>20000</v>
      </c>
      <c r="C30" s="11">
        <f t="shared" si="5"/>
        <v>0</v>
      </c>
      <c r="D30" s="11">
        <f t="shared" ref="D30:L30" si="14">IF($A$35="100%",$A30*(D16-(D$2*12)),"Update %'s = 100%")</f>
        <v>0</v>
      </c>
      <c r="E30" s="11">
        <f t="shared" si="14"/>
        <v>0</v>
      </c>
      <c r="F30" s="11">
        <f t="shared" si="14"/>
        <v>0</v>
      </c>
      <c r="G30" s="11">
        <f t="shared" si="14"/>
        <v>0</v>
      </c>
      <c r="H30" s="11">
        <f t="shared" si="14"/>
        <v>0</v>
      </c>
      <c r="I30" s="11">
        <f t="shared" si="14"/>
        <v>0</v>
      </c>
      <c r="J30" s="11">
        <f t="shared" si="14"/>
        <v>0</v>
      </c>
      <c r="K30" s="11">
        <f t="shared" si="14"/>
        <v>0</v>
      </c>
      <c r="L30" s="11">
        <f t="shared" si="14"/>
        <v>0</v>
      </c>
    </row>
    <row r="31" spans="1:12" ht="15.75" x14ac:dyDescent="0.25">
      <c r="A31" s="17">
        <v>0</v>
      </c>
      <c r="B31" s="6">
        <f t="shared" si="4"/>
        <v>25000</v>
      </c>
      <c r="C31" s="11">
        <f t="shared" si="5"/>
        <v>0</v>
      </c>
      <c r="D31" s="11">
        <f t="shared" ref="D31:L31" si="15">IF($A$35="100%",$A31*(D17-(D$2*12)),"Update %'s = 100%")</f>
        <v>0</v>
      </c>
      <c r="E31" s="11">
        <f t="shared" si="15"/>
        <v>0</v>
      </c>
      <c r="F31" s="11">
        <f t="shared" si="15"/>
        <v>0</v>
      </c>
      <c r="G31" s="11">
        <f t="shared" si="15"/>
        <v>0</v>
      </c>
      <c r="H31" s="11">
        <f t="shared" si="15"/>
        <v>0</v>
      </c>
      <c r="I31" s="11">
        <f t="shared" si="15"/>
        <v>0</v>
      </c>
      <c r="J31" s="11">
        <f t="shared" si="15"/>
        <v>0</v>
      </c>
      <c r="K31" s="11">
        <f t="shared" si="15"/>
        <v>0</v>
      </c>
      <c r="L31" s="11">
        <f t="shared" si="15"/>
        <v>0</v>
      </c>
    </row>
    <row r="32" spans="1:12" ht="15.75" x14ac:dyDescent="0.25">
      <c r="A32" s="17">
        <v>0</v>
      </c>
      <c r="B32" s="6">
        <f t="shared" si="4"/>
        <v>35000</v>
      </c>
      <c r="C32" s="11">
        <f t="shared" si="5"/>
        <v>0</v>
      </c>
      <c r="D32" s="11">
        <f t="shared" ref="D32:L32" si="16">IF($A$35="100%",$A32*(D18-(D$2*12)),"Update %'s = 100%")</f>
        <v>0</v>
      </c>
      <c r="E32" s="11">
        <f t="shared" si="16"/>
        <v>0</v>
      </c>
      <c r="F32" s="11">
        <f t="shared" si="16"/>
        <v>0</v>
      </c>
      <c r="G32" s="11">
        <f t="shared" si="16"/>
        <v>0</v>
      </c>
      <c r="H32" s="11">
        <f t="shared" si="16"/>
        <v>0</v>
      </c>
      <c r="I32" s="11">
        <f t="shared" si="16"/>
        <v>0</v>
      </c>
      <c r="J32" s="11">
        <f t="shared" si="16"/>
        <v>0</v>
      </c>
      <c r="K32" s="11">
        <f t="shared" si="16"/>
        <v>0</v>
      </c>
      <c r="L32" s="11">
        <f t="shared" si="16"/>
        <v>0</v>
      </c>
    </row>
    <row r="33" spans="1:12" ht="15.75" x14ac:dyDescent="0.25">
      <c r="A33" s="17">
        <v>0</v>
      </c>
      <c r="B33" s="6">
        <f t="shared" si="4"/>
        <v>50000</v>
      </c>
      <c r="C33" s="11">
        <f t="shared" si="5"/>
        <v>0</v>
      </c>
      <c r="D33" s="11">
        <f t="shared" ref="D33:L33" si="17">IF($A$35="100%",$A33*(D19-(D$2*12)),"Update %'s = 100%")</f>
        <v>0</v>
      </c>
      <c r="E33" s="11">
        <f t="shared" si="17"/>
        <v>0</v>
      </c>
      <c r="F33" s="11">
        <f t="shared" si="17"/>
        <v>0</v>
      </c>
      <c r="G33" s="11">
        <f t="shared" si="17"/>
        <v>0</v>
      </c>
      <c r="H33" s="11">
        <f t="shared" si="17"/>
        <v>0</v>
      </c>
      <c r="I33" s="11">
        <f t="shared" si="17"/>
        <v>0</v>
      </c>
      <c r="J33" s="11">
        <f t="shared" si="17"/>
        <v>0</v>
      </c>
      <c r="K33" s="11">
        <f t="shared" si="17"/>
        <v>0</v>
      </c>
      <c r="L33" s="11">
        <f t="shared" si="17"/>
        <v>0</v>
      </c>
    </row>
    <row r="34" spans="1:12" ht="15.75" x14ac:dyDescent="0.25">
      <c r="A34" s="18">
        <v>0.1</v>
      </c>
      <c r="B34" s="7">
        <f t="shared" si="4"/>
        <v>100000</v>
      </c>
      <c r="C34" s="11">
        <f t="shared" si="5"/>
        <v>0</v>
      </c>
      <c r="D34" s="11">
        <f t="shared" ref="D34:L34" si="18">IF($A$35="100%",$A34*(D20-(D$2*12)),"Update %'s = 100%")</f>
        <v>0</v>
      </c>
      <c r="E34" s="11">
        <f t="shared" si="18"/>
        <v>0</v>
      </c>
      <c r="F34" s="11">
        <f t="shared" si="18"/>
        <v>0</v>
      </c>
      <c r="G34" s="11">
        <f t="shared" si="18"/>
        <v>0</v>
      </c>
      <c r="H34" s="11">
        <f t="shared" si="18"/>
        <v>0</v>
      </c>
      <c r="I34" s="11">
        <f t="shared" si="18"/>
        <v>0</v>
      </c>
      <c r="J34" s="11">
        <f t="shared" si="18"/>
        <v>0</v>
      </c>
      <c r="K34" s="11">
        <f t="shared" si="18"/>
        <v>0</v>
      </c>
      <c r="L34" s="11">
        <f t="shared" si="18"/>
        <v>0</v>
      </c>
    </row>
    <row r="35" spans="1:12" ht="25.5" x14ac:dyDescent="0.25">
      <c r="A35" s="9" t="str">
        <f>IF(SUM(A22:A34)=1,"100%","Need 100%")</f>
        <v>100%</v>
      </c>
      <c r="B35" s="8" t="s">
        <v>18</v>
      </c>
      <c r="C35" s="23">
        <f>SUM(C22:C34)</f>
        <v>0</v>
      </c>
      <c r="D35" s="23">
        <f t="shared" ref="D35:L35" si="19">SUM(D22:D34)</f>
        <v>0</v>
      </c>
      <c r="E35" s="23">
        <f t="shared" si="19"/>
        <v>0</v>
      </c>
      <c r="F35" s="23">
        <f t="shared" si="19"/>
        <v>0</v>
      </c>
      <c r="G35" s="23">
        <f t="shared" si="19"/>
        <v>0</v>
      </c>
      <c r="H35" s="23">
        <f t="shared" si="19"/>
        <v>0</v>
      </c>
      <c r="I35" s="23">
        <f t="shared" si="19"/>
        <v>0</v>
      </c>
      <c r="J35" s="23">
        <f t="shared" si="19"/>
        <v>0</v>
      </c>
      <c r="K35" s="23">
        <f t="shared" si="19"/>
        <v>0</v>
      </c>
      <c r="L35" s="23">
        <f t="shared" si="19"/>
        <v>0</v>
      </c>
    </row>
    <row r="36" spans="1:12" ht="15.75" x14ac:dyDescent="0.25">
      <c r="B36" s="24" t="s">
        <v>19</v>
      </c>
      <c r="C36" s="11">
        <f>C2*12</f>
        <v>0</v>
      </c>
      <c r="D36" s="11">
        <f t="shared" ref="D36:L36" si="20">D2*12</f>
        <v>0</v>
      </c>
      <c r="E36" s="11">
        <f t="shared" si="20"/>
        <v>0</v>
      </c>
      <c r="F36" s="11">
        <f t="shared" si="20"/>
        <v>0</v>
      </c>
      <c r="G36" s="11">
        <f t="shared" si="20"/>
        <v>0</v>
      </c>
      <c r="H36" s="11">
        <f t="shared" si="20"/>
        <v>0</v>
      </c>
      <c r="I36" s="11">
        <f t="shared" si="20"/>
        <v>0</v>
      </c>
      <c r="J36" s="11">
        <f t="shared" si="20"/>
        <v>0</v>
      </c>
      <c r="K36" s="11">
        <f t="shared" si="20"/>
        <v>0</v>
      </c>
      <c r="L36" s="11">
        <f t="shared" si="20"/>
        <v>0</v>
      </c>
    </row>
    <row r="37" spans="1:12" x14ac:dyDescent="0.25">
      <c r="B37" s="24"/>
    </row>
    <row r="38" spans="1:12" s="24" customFormat="1" ht="30" x14ac:dyDescent="0.25">
      <c r="B38" s="28" t="s">
        <v>20</v>
      </c>
      <c r="C38" s="11">
        <f>C36+C35</f>
        <v>0</v>
      </c>
      <c r="D38" s="11">
        <f t="shared" ref="D38:L38" si="21">D36+D35</f>
        <v>0</v>
      </c>
      <c r="E38" s="11">
        <f t="shared" si="21"/>
        <v>0</v>
      </c>
      <c r="F38" s="11">
        <f t="shared" si="21"/>
        <v>0</v>
      </c>
      <c r="G38" s="11">
        <f t="shared" si="21"/>
        <v>0</v>
      </c>
      <c r="H38" s="11">
        <f t="shared" si="21"/>
        <v>0</v>
      </c>
      <c r="I38" s="11">
        <f t="shared" si="21"/>
        <v>0</v>
      </c>
      <c r="J38" s="11">
        <f t="shared" si="21"/>
        <v>0</v>
      </c>
      <c r="K38" s="11">
        <f t="shared" si="21"/>
        <v>0</v>
      </c>
      <c r="L38" s="11">
        <f t="shared" si="21"/>
        <v>0</v>
      </c>
    </row>
    <row r="39" spans="1:12" x14ac:dyDescent="0.25">
      <c r="A39" s="22"/>
    </row>
  </sheetData>
  <sheetProtection algorithmName="SHA-512" hashValue="rlV6//RF4/NZpCQi1+gx4VYcMxymKFGzlCMsHK1rxLjY2jyrmztTQhZWTG+YTDIIlxlc6ukzJ0flMmxzKOBLTg==" saltValue="FOD9dYgNtO8F1QDMjAwUlQ==" spinCount="100000" sheet="1" formatColumns="0" formatRows="0"/>
  <conditionalFormatting sqref="A35">
    <cfRule type="containsText" dxfId="0" priority="116" operator="containsText" text="Need 100%">
      <formula>NOT(ISERROR(SEARCH("Need 100%",A35)))</formula>
    </cfRule>
  </conditionalFormatting>
  <conditionalFormatting sqref="C8:L8">
    <cfRule type="colorScale" priority="37">
      <colorScale>
        <cfvo type="min"/>
        <cfvo type="formula" val="AVERAGEIF($C$8:$L$8,&quot;&gt;0&quot;)"/>
        <cfvo type="max"/>
        <color theme="6" tint="0.39997558519241921"/>
        <color rgb="FFFFC000"/>
        <color rgb="FFFF0000"/>
      </colorScale>
    </cfRule>
  </conditionalFormatting>
  <conditionalFormatting sqref="C35:L35">
    <cfRule type="colorScale" priority="15">
      <colorScale>
        <cfvo type="min"/>
        <cfvo type="formula" val="AVERAGEIF($C$35:$L$35,&quot;&gt;0&quot;)"/>
        <cfvo type="max"/>
        <color theme="6" tint="0.39997558519241921"/>
        <color rgb="FFFFC000"/>
        <color rgb="FFFF0000"/>
      </colorScale>
    </cfRule>
  </conditionalFormatting>
  <conditionalFormatting sqref="C38:L38">
    <cfRule type="colorScale" priority="14">
      <colorScale>
        <cfvo type="min"/>
        <cfvo type="formula" val="AVERAGEIF($C$35:$L$35,&quot;&gt;0&quot;)"/>
        <cfvo type="max"/>
        <color theme="6" tint="0.39997558519241921"/>
        <color rgb="FFFFC000"/>
        <color rgb="FFFF0000"/>
      </colorScale>
    </cfRule>
  </conditionalFormatting>
  <conditionalFormatting sqref="C36:L36">
    <cfRule type="colorScale" priority="13">
      <colorScale>
        <cfvo type="min"/>
        <cfvo type="formula" val="AVERAGEIF($C$35:$L$35,&quot;&gt;0&quot;)"/>
        <cfvo type="max"/>
        <color theme="6" tint="0.39997558519241921"/>
        <color rgb="FFFFC000"/>
        <color rgb="FFFF0000"/>
      </colorScale>
    </cfRule>
  </conditionalFormatting>
  <conditionalFormatting sqref="C9:L9">
    <cfRule type="colorScale" priority="12">
      <colorScale>
        <cfvo type="min"/>
        <cfvo type="formula" val="AVERAGEIF($C$9:$L$9,&quot;&gt;0&quot;)"/>
        <cfvo type="max"/>
        <color theme="6" tint="0.39997558519241921"/>
        <color rgb="FFFFC000"/>
        <color rgb="FFFF0000"/>
      </colorScale>
    </cfRule>
  </conditionalFormatting>
  <conditionalFormatting sqref="C10:L10">
    <cfRule type="colorScale" priority="11">
      <colorScale>
        <cfvo type="min"/>
        <cfvo type="formula" val="AVERAGEIF($C$10:$L$10,&quot;&gt;0&quot;)"/>
        <cfvo type="max"/>
        <color theme="6" tint="0.39997558519241921"/>
        <color rgb="FFFFC000"/>
        <color rgb="FFFF0000"/>
      </colorScale>
    </cfRule>
  </conditionalFormatting>
  <conditionalFormatting sqref="C11:L11">
    <cfRule type="colorScale" priority="10">
      <colorScale>
        <cfvo type="min"/>
        <cfvo type="formula" val="AVERAGEIF($C$11:$L$11,&quot;&gt;0&quot;)"/>
        <cfvo type="max"/>
        <color theme="6" tint="0.39997558519241921"/>
        <color rgb="FFFFC000"/>
        <color rgb="FFFF0000"/>
      </colorScale>
    </cfRule>
  </conditionalFormatting>
  <conditionalFormatting sqref="C12:L12">
    <cfRule type="colorScale" priority="9">
      <colorScale>
        <cfvo type="min"/>
        <cfvo type="formula" val="AVERAGEIF($C$12:$L$12,&quot;&gt;0&quot;)"/>
        <cfvo type="max"/>
        <color theme="6" tint="0.39997558519241921"/>
        <color rgb="FFFFC000"/>
        <color rgb="FFFF0000"/>
      </colorScale>
    </cfRule>
  </conditionalFormatting>
  <conditionalFormatting sqref="C13:L13">
    <cfRule type="colorScale" priority="8">
      <colorScale>
        <cfvo type="min"/>
        <cfvo type="formula" val="AVERAGEIF($C$13:$L$13,&quot;&gt;0&quot;)"/>
        <cfvo type="max"/>
        <color theme="6" tint="0.39997558519241921"/>
        <color rgb="FFFFC000"/>
        <color rgb="FFFF0000"/>
      </colorScale>
    </cfRule>
  </conditionalFormatting>
  <conditionalFormatting sqref="C14:L14">
    <cfRule type="colorScale" priority="7">
      <colorScale>
        <cfvo type="min"/>
        <cfvo type="formula" val="AVERAGEIF($C$14:$L$14,&quot;&gt;0&quot;)"/>
        <cfvo type="max"/>
        <color theme="6" tint="0.39997558519241921"/>
        <color rgb="FFFFC000"/>
        <color rgb="FFFF0000"/>
      </colorScale>
    </cfRule>
  </conditionalFormatting>
  <conditionalFormatting sqref="C15:L15">
    <cfRule type="colorScale" priority="6">
      <colorScale>
        <cfvo type="min"/>
        <cfvo type="formula" val="AVERAGEIF($C$15:$L$15,&quot;&gt;0&quot;)"/>
        <cfvo type="max"/>
        <color theme="6" tint="0.39997558519241921"/>
        <color rgb="FFFFC000"/>
        <color rgb="FFFF0000"/>
      </colorScale>
    </cfRule>
  </conditionalFormatting>
  <conditionalFormatting sqref="C16:L16">
    <cfRule type="colorScale" priority="5">
      <colorScale>
        <cfvo type="min"/>
        <cfvo type="formula" val="AVERAGEIF($C$16:$L$16,&quot;&gt;0&quot;)"/>
        <cfvo type="max"/>
        <color theme="6" tint="0.39997558519241921"/>
        <color rgb="FFFFC000"/>
        <color rgb="FFFF0000"/>
      </colorScale>
    </cfRule>
  </conditionalFormatting>
  <conditionalFormatting sqref="C17:L17">
    <cfRule type="colorScale" priority="4">
      <colorScale>
        <cfvo type="min"/>
        <cfvo type="formula" val="AVERAGEIF($C$17:$L$17,&quot;&gt;0&quot;)"/>
        <cfvo type="max"/>
        <color theme="6" tint="0.39997558519241921"/>
        <color rgb="FFFFC000"/>
        <color rgb="FFFF0000"/>
      </colorScale>
    </cfRule>
  </conditionalFormatting>
  <conditionalFormatting sqref="C18:L18">
    <cfRule type="colorScale" priority="3">
      <colorScale>
        <cfvo type="min"/>
        <cfvo type="formula" val="AVERAGEIF($C$18:$L$18,&quot;&gt;0&quot;)"/>
        <cfvo type="max"/>
        <color theme="6" tint="0.39997558519241921"/>
        <color rgb="FFFFC000"/>
        <color rgb="FFFF0000"/>
      </colorScale>
    </cfRule>
  </conditionalFormatting>
  <conditionalFormatting sqref="C19:L19">
    <cfRule type="colorScale" priority="2">
      <colorScale>
        <cfvo type="min"/>
        <cfvo type="formula" val="AVERAGEIF($C$19:$L$19,&quot;&gt;0&quot;)"/>
        <cfvo type="max"/>
        <color theme="6" tint="0.39997558519241921"/>
        <color rgb="FFFFC000"/>
        <color rgb="FFFF0000"/>
      </colorScale>
    </cfRule>
  </conditionalFormatting>
  <conditionalFormatting sqref="C20:L20">
    <cfRule type="colorScale" priority="1">
      <colorScale>
        <cfvo type="min"/>
        <cfvo type="formula" val="AVERAGEIF($C$20:$L$20,&quot;&gt;0&quot;)"/>
        <cfvo type="max"/>
        <color theme="6" tint="0.39997558519241921"/>
        <color rgb="FFFFC000"/>
        <color rgb="FFFF0000"/>
      </colorScale>
    </cfRule>
  </conditionalFormatting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Terms of Use</vt:lpstr>
      <vt:lpstr>Health Plan Comparison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</dc:creator>
  <cp:lastModifiedBy>Brent</cp:lastModifiedBy>
  <cp:lastPrinted>2014-11-25T20:43:46Z</cp:lastPrinted>
  <dcterms:created xsi:type="dcterms:W3CDTF">2012-09-06T05:34:29Z</dcterms:created>
  <dcterms:modified xsi:type="dcterms:W3CDTF">2018-04-09T13:37:30Z</dcterms:modified>
</cp:coreProperties>
</file>